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.stadt-muenster.de\ds\0000\D18\18_01\3_DIGITALISIERUNG\Open-Data\Fachämter-Datensätze\40-Schule-und-Weiterbildung\Schulstatistik\veröffentlicht\"/>
    </mc:Choice>
  </mc:AlternateContent>
  <bookViews>
    <workbookView xWindow="9048" yWindow="696" windowWidth="15012" windowHeight="11256"/>
  </bookViews>
  <sheets>
    <sheet name="PRIMUS" sheetId="12" r:id="rId1"/>
  </sheets>
  <calcPr calcId="162913"/>
</workbook>
</file>

<file path=xl/calcChain.xml><?xml version="1.0" encoding="utf-8"?>
<calcChain xmlns="http://schemas.openxmlformats.org/spreadsheetml/2006/main">
  <c r="T23" i="12" l="1"/>
  <c r="L8" i="12"/>
  <c r="L9" i="12"/>
  <c r="U22" i="12" s="1"/>
  <c r="L10" i="12"/>
  <c r="L11" i="12"/>
  <c r="U24" i="12" s="1"/>
  <c r="K8" i="12"/>
  <c r="T21" i="12" s="1"/>
  <c r="K9" i="12"/>
  <c r="T22" i="12" s="1"/>
  <c r="K10" i="12"/>
  <c r="K11" i="12"/>
  <c r="W22" i="12"/>
  <c r="W23" i="12"/>
  <c r="W24" i="12"/>
  <c r="V24" i="12"/>
  <c r="V22" i="12"/>
  <c r="V23" i="12"/>
  <c r="U23" i="12"/>
  <c r="T24" i="12"/>
  <c r="W21" i="12"/>
  <c r="V21" i="12"/>
  <c r="U21" i="12"/>
  <c r="O51" i="12" l="1"/>
  <c r="M51" i="12"/>
  <c r="W28" i="12"/>
  <c r="V28" i="12"/>
  <c r="P28" i="12"/>
  <c r="O28" i="12"/>
  <c r="L15" i="12"/>
  <c r="K15" i="12"/>
  <c r="T28" i="12" l="1"/>
  <c r="U28" i="12"/>
  <c r="O50" i="12"/>
  <c r="M50" i="12"/>
  <c r="P27" i="12"/>
  <c r="O27" i="12"/>
  <c r="W27" i="12"/>
  <c r="V27" i="12"/>
  <c r="L14" i="12"/>
  <c r="K14" i="12"/>
  <c r="T27" i="12" s="1"/>
  <c r="U27" i="12" l="1"/>
  <c r="O49" i="12"/>
  <c r="M49" i="12"/>
  <c r="O48" i="12"/>
  <c r="M48" i="12"/>
  <c r="E34" i="12"/>
  <c r="G34" i="12" s="1"/>
  <c r="I34" i="12" s="1"/>
  <c r="R26" i="12"/>
  <c r="Q26" i="12"/>
  <c r="P26" i="12"/>
  <c r="O26" i="12"/>
  <c r="R25" i="12"/>
  <c r="W25" i="12" s="1"/>
  <c r="Q25" i="12"/>
  <c r="V25" i="12" s="1"/>
  <c r="P25" i="12"/>
  <c r="O25" i="12"/>
  <c r="R24" i="12"/>
  <c r="Q24" i="12"/>
  <c r="P24" i="12"/>
  <c r="O24" i="12"/>
  <c r="P23" i="12"/>
  <c r="O23" i="12"/>
  <c r="P22" i="12"/>
  <c r="O22" i="12"/>
  <c r="P21" i="12"/>
  <c r="O21" i="12"/>
  <c r="D20" i="12"/>
  <c r="N13" i="12"/>
  <c r="M13" i="12"/>
  <c r="F13" i="12"/>
  <c r="L13" i="12" s="1"/>
  <c r="E13" i="12"/>
  <c r="K13" i="12" s="1"/>
  <c r="L12" i="12"/>
  <c r="K12" i="12"/>
  <c r="U25" i="12" l="1"/>
  <c r="T26" i="12"/>
  <c r="V26" i="12"/>
  <c r="T25" i="12"/>
  <c r="U26" i="12"/>
  <c r="W26" i="12"/>
</calcChain>
</file>

<file path=xl/sharedStrings.xml><?xml version="1.0" encoding="utf-8"?>
<sst xmlns="http://schemas.openxmlformats.org/spreadsheetml/2006/main" count="136" uniqueCount="54">
  <si>
    <t>Lfd.
Nr.</t>
  </si>
  <si>
    <t>Schuljahr</t>
  </si>
  <si>
    <t>1. Jahrgang</t>
  </si>
  <si>
    <t>2. Jahrgang</t>
  </si>
  <si>
    <t>3. Jahrgang</t>
  </si>
  <si>
    <t>4. Jahrgang</t>
  </si>
  <si>
    <t>Kl.</t>
  </si>
  <si>
    <t>Sch.</t>
  </si>
  <si>
    <t>w.</t>
  </si>
  <si>
    <t>gesamt</t>
  </si>
  <si>
    <t>5. Jahrgang</t>
  </si>
  <si>
    <t>6. Jahrgang</t>
  </si>
  <si>
    <t>7. Jahrgang</t>
  </si>
  <si>
    <t>8. Jahrgang</t>
  </si>
  <si>
    <t>9. Jahrgang</t>
  </si>
  <si>
    <t>10. Jahrgang</t>
  </si>
  <si>
    <t>w</t>
  </si>
  <si>
    <t>2014/2015</t>
  </si>
  <si>
    <t>PRIMUS-Schule</t>
  </si>
  <si>
    <t>Schülerinnen und Schüler
Jahrgänge 5 bis 10</t>
  </si>
  <si>
    <t>Schülerinnen und Schüler
Jahrgänge 1 bis 10</t>
  </si>
  <si>
    <t>Maximale Anzahl Eingangs-klassen</t>
  </si>
  <si>
    <t>Jahrgang 1</t>
  </si>
  <si>
    <t>Jahrgänge 1 bis 10</t>
  </si>
  <si>
    <t>Klassen</t>
  </si>
  <si>
    <t>1.5         PRIMUS-Schule</t>
  </si>
  <si>
    <t>PRIMUS-Schule Münster</t>
  </si>
  <si>
    <t>Schülerinnen
 und Schüler</t>
  </si>
  <si>
    <t>2015/2016</t>
  </si>
  <si>
    <t>darunter
Ausländer</t>
  </si>
  <si>
    <t>Schülerinnen und Schüler 
Jahrgänge 1 bis 4</t>
  </si>
  <si>
    <t>Schule des 
gemeinsamen Lernens</t>
  </si>
  <si>
    <t>Referenzschule für Seiteneinsteiger</t>
  </si>
  <si>
    <t>ja</t>
  </si>
  <si>
    <t>nein</t>
  </si>
  <si>
    <t>x</t>
  </si>
  <si>
    <t>1.5.3      PRIMUS-Schule - Anmeldungen, Aufnahmen und Klassenbildung</t>
  </si>
  <si>
    <t>Der Unterricht wird in jahrgangsgemischen Klassen erteilt. Die Klassenzahl ist ein rechnerischer Wert.</t>
  </si>
  <si>
    <t xml:space="preserve">Ø 
Klassen-frequenz-wert </t>
  </si>
  <si>
    <t>2016/2017</t>
  </si>
  <si>
    <t xml:space="preserve">1.5.2     PRIMUS-Schule - Klassentypen </t>
  </si>
  <si>
    <t>2017/2018</t>
  </si>
  <si>
    <t>1.5.2   PRIMUS-Schule - Gemeinsames Lernen, Seiteneinsteiger</t>
  </si>
  <si>
    <t>2018/2019</t>
  </si>
  <si>
    <t>1.5.2   PRIMUS-Schule - Anmeldungen, Aufnahmen und Klassenbildung</t>
  </si>
  <si>
    <t>2019/2020</t>
  </si>
  <si>
    <t xml:space="preserve">Der Unterricht wird in jahrgangsgemischten Klassen erteilt. </t>
  </si>
  <si>
    <t>2020/2021</t>
  </si>
  <si>
    <t>2021/2022</t>
  </si>
  <si>
    <t xml:space="preserve">An-meldungen </t>
  </si>
  <si>
    <t xml:space="preserve">Schülerzahl </t>
  </si>
  <si>
    <t xml:space="preserve">Klassenzahl
</t>
  </si>
  <si>
    <t xml:space="preserve">Zügigkeit
</t>
  </si>
  <si>
    <t>1.5.1      PRIMUS-Schule - Schüler/innen- und Klassenzahlen ab dem Schuljahr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</si>
</sst>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##\ ###\ ;\-###\ ###\ ;\-\ 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4" fontId="0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57"/>
  <sheetViews>
    <sheetView tabSelected="1" workbookViewId="0">
      <selection activeCell="B8" sqref="B8"/>
    </sheetView>
  </sheetViews>
  <sheetFormatPr baseColWidth="10" defaultColWidth="11.44140625" defaultRowHeight="15" x14ac:dyDescent="0.25"/>
  <cols>
    <col min="1" max="1" width="15.109375" style="17" customWidth="1"/>
    <col min="2" max="2" width="16.109375" style="17" bestFit="1" customWidth="1"/>
    <col min="3" max="24" width="6.6640625" style="17" customWidth="1"/>
    <col min="25" max="25" width="5.6640625" style="17" customWidth="1"/>
    <col min="26" max="26" width="4.5546875" style="17" customWidth="1"/>
    <col min="27" max="27" width="6.33203125" style="17" customWidth="1"/>
    <col min="28" max="28" width="6" style="17" customWidth="1"/>
    <col min="29" max="29" width="6.33203125" style="17" customWidth="1"/>
    <col min="30" max="34" width="5.6640625" style="55" customWidth="1"/>
    <col min="35" max="16384" width="11.44140625" style="55"/>
  </cols>
  <sheetData>
    <row r="1" spans="1:29" s="10" customFormat="1" ht="15.6" x14ac:dyDescent="0.3">
      <c r="A1" s="8" t="s">
        <v>25</v>
      </c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s="8" customFormat="1" ht="15" customHeight="1" x14ac:dyDescent="0.3">
      <c r="A2" s="8" t="s">
        <v>53</v>
      </c>
      <c r="C2" s="11"/>
      <c r="D2" s="9"/>
      <c r="F2" s="11"/>
      <c r="G2" s="9"/>
      <c r="I2" s="11"/>
      <c r="L2" s="12"/>
      <c r="R2" s="13"/>
      <c r="U2" s="14"/>
    </row>
    <row r="3" spans="1:29" s="15" customFormat="1" ht="17.25" customHeight="1" x14ac:dyDescent="0.3">
      <c r="A3" s="8"/>
      <c r="C3" s="16"/>
      <c r="D3" s="17"/>
      <c r="E3" s="8"/>
      <c r="F3" s="16"/>
      <c r="G3" s="17"/>
      <c r="H3" s="8"/>
      <c r="I3" s="16"/>
      <c r="K3" s="8"/>
      <c r="L3" s="18"/>
      <c r="N3" s="8"/>
      <c r="Q3" s="8"/>
      <c r="R3" s="19"/>
      <c r="T3" s="8"/>
      <c r="U3" s="20"/>
      <c r="X3" s="8"/>
    </row>
    <row r="4" spans="1:29" s="3" customFormat="1" ht="53.25" customHeight="1" x14ac:dyDescent="0.25">
      <c r="A4" s="66" t="s">
        <v>1</v>
      </c>
      <c r="B4" s="74" t="s">
        <v>18</v>
      </c>
      <c r="C4" s="64" t="s">
        <v>2</v>
      </c>
      <c r="D4" s="65"/>
      <c r="E4" s="64" t="s">
        <v>3</v>
      </c>
      <c r="F4" s="65"/>
      <c r="G4" s="64" t="s">
        <v>4</v>
      </c>
      <c r="H4" s="65"/>
      <c r="I4" s="64" t="s">
        <v>5</v>
      </c>
      <c r="J4" s="65"/>
      <c r="K4" s="66" t="s">
        <v>30</v>
      </c>
      <c r="L4" s="66"/>
      <c r="M4" s="66"/>
      <c r="N4" s="66"/>
    </row>
    <row r="5" spans="1:29" s="3" customFormat="1" ht="30.75" customHeight="1" x14ac:dyDescent="0.25">
      <c r="A5" s="79"/>
      <c r="B5" s="74"/>
      <c r="C5" s="75" t="s">
        <v>7</v>
      </c>
      <c r="D5" s="77" t="s">
        <v>8</v>
      </c>
      <c r="E5" s="75" t="s">
        <v>7</v>
      </c>
      <c r="F5" s="77" t="s">
        <v>8</v>
      </c>
      <c r="G5" s="75" t="s">
        <v>7</v>
      </c>
      <c r="H5" s="77" t="s">
        <v>8</v>
      </c>
      <c r="I5" s="75" t="s">
        <v>7</v>
      </c>
      <c r="J5" s="77" t="s">
        <v>8</v>
      </c>
      <c r="K5" s="74" t="s">
        <v>9</v>
      </c>
      <c r="L5" s="74"/>
      <c r="M5" s="66" t="s">
        <v>29</v>
      </c>
      <c r="N5" s="66"/>
    </row>
    <row r="6" spans="1:29" s="3" customFormat="1" ht="30" customHeight="1" x14ac:dyDescent="0.25">
      <c r="A6" s="79"/>
      <c r="B6" s="74"/>
      <c r="C6" s="76"/>
      <c r="D6" s="78"/>
      <c r="E6" s="76"/>
      <c r="F6" s="78"/>
      <c r="G6" s="76"/>
      <c r="H6" s="78"/>
      <c r="I6" s="76"/>
      <c r="J6" s="78"/>
      <c r="K6" s="21" t="s">
        <v>7</v>
      </c>
      <c r="L6" s="22" t="s">
        <v>8</v>
      </c>
      <c r="M6" s="21" t="s">
        <v>7</v>
      </c>
      <c r="N6" s="22" t="s">
        <v>8</v>
      </c>
    </row>
    <row r="7" spans="1:29" s="4" customFormat="1" ht="15.6" x14ac:dyDescent="0.25">
      <c r="A7" s="5">
        <v>1</v>
      </c>
      <c r="B7" s="5">
        <v>2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</row>
    <row r="8" spans="1:29" s="4" customFormat="1" ht="45" customHeight="1" x14ac:dyDescent="0.25">
      <c r="A8" s="56" t="s">
        <v>17</v>
      </c>
      <c r="B8" s="23" t="s">
        <v>26</v>
      </c>
      <c r="C8" s="59">
        <v>51</v>
      </c>
      <c r="D8" s="56">
        <v>31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8">
        <f t="shared" ref="K8:K11" si="0">C8+E8+G8+I8</f>
        <v>51</v>
      </c>
      <c r="L8" s="57">
        <f t="shared" ref="L8:L11" si="1">D8+F8+H8+J8</f>
        <v>31</v>
      </c>
      <c r="M8" s="58">
        <v>69</v>
      </c>
      <c r="N8" s="57">
        <v>36</v>
      </c>
    </row>
    <row r="9" spans="1:29" s="4" customFormat="1" ht="45" customHeight="1" x14ac:dyDescent="0.25">
      <c r="A9" s="56" t="s">
        <v>28</v>
      </c>
      <c r="B9" s="23" t="s">
        <v>26</v>
      </c>
      <c r="C9" s="59">
        <v>41</v>
      </c>
      <c r="D9" s="56">
        <v>13</v>
      </c>
      <c r="E9" s="59">
        <v>59</v>
      </c>
      <c r="F9" s="56">
        <v>36</v>
      </c>
      <c r="G9" s="31">
        <v>0</v>
      </c>
      <c r="H9" s="31">
        <v>0</v>
      </c>
      <c r="I9" s="31">
        <v>0</v>
      </c>
      <c r="J9" s="31">
        <v>0</v>
      </c>
      <c r="K9" s="58">
        <f t="shared" si="0"/>
        <v>100</v>
      </c>
      <c r="L9" s="57">
        <f t="shared" si="1"/>
        <v>49</v>
      </c>
      <c r="M9" s="58">
        <v>69</v>
      </c>
      <c r="N9" s="57">
        <v>36</v>
      </c>
    </row>
    <row r="10" spans="1:29" s="4" customFormat="1" ht="45" customHeight="1" x14ac:dyDescent="0.25">
      <c r="A10" s="56" t="s">
        <v>39</v>
      </c>
      <c r="B10" s="23" t="s">
        <v>26</v>
      </c>
      <c r="C10" s="59">
        <v>54</v>
      </c>
      <c r="D10" s="56">
        <v>33</v>
      </c>
      <c r="E10" s="59">
        <v>63</v>
      </c>
      <c r="F10" s="56">
        <v>28</v>
      </c>
      <c r="G10" s="59">
        <v>49</v>
      </c>
      <c r="H10" s="56">
        <v>22</v>
      </c>
      <c r="I10" s="31">
        <v>0</v>
      </c>
      <c r="J10" s="31">
        <v>0</v>
      </c>
      <c r="K10" s="58">
        <f t="shared" si="0"/>
        <v>166</v>
      </c>
      <c r="L10" s="57">
        <f t="shared" si="1"/>
        <v>83</v>
      </c>
      <c r="M10" s="58">
        <v>69</v>
      </c>
      <c r="N10" s="57">
        <v>36</v>
      </c>
    </row>
    <row r="11" spans="1:29" s="4" customFormat="1" ht="45" customHeight="1" x14ac:dyDescent="0.25">
      <c r="A11" s="56" t="s">
        <v>41</v>
      </c>
      <c r="B11" s="23" t="s">
        <v>26</v>
      </c>
      <c r="C11" s="59">
        <v>50</v>
      </c>
      <c r="D11" s="56">
        <v>21</v>
      </c>
      <c r="E11" s="59">
        <v>75</v>
      </c>
      <c r="F11" s="56">
        <v>41</v>
      </c>
      <c r="G11" s="59">
        <v>31</v>
      </c>
      <c r="H11" s="56">
        <v>16</v>
      </c>
      <c r="I11" s="59">
        <v>43</v>
      </c>
      <c r="J11" s="56">
        <v>21</v>
      </c>
      <c r="K11" s="58">
        <f t="shared" si="0"/>
        <v>199</v>
      </c>
      <c r="L11" s="57">
        <f t="shared" si="1"/>
        <v>99</v>
      </c>
      <c r="M11" s="58">
        <v>69</v>
      </c>
      <c r="N11" s="57">
        <v>36</v>
      </c>
    </row>
    <row r="12" spans="1:29" s="17" customFormat="1" ht="45" x14ac:dyDescent="0.25">
      <c r="A12" s="22" t="s">
        <v>43</v>
      </c>
      <c r="B12" s="23" t="s">
        <v>26</v>
      </c>
      <c r="C12" s="6">
        <v>41</v>
      </c>
      <c r="D12" s="7">
        <v>18</v>
      </c>
      <c r="E12" s="6">
        <v>81</v>
      </c>
      <c r="F12" s="7">
        <v>37</v>
      </c>
      <c r="G12" s="21">
        <v>38</v>
      </c>
      <c r="H12" s="22">
        <v>17</v>
      </c>
      <c r="I12" s="21">
        <v>35</v>
      </c>
      <c r="J12" s="22">
        <v>18</v>
      </c>
      <c r="K12" s="21">
        <f t="shared" ref="K12:L14" si="2">C12+E12+G12+I12</f>
        <v>195</v>
      </c>
      <c r="L12" s="22">
        <f t="shared" si="2"/>
        <v>90</v>
      </c>
      <c r="M12" s="21">
        <v>69</v>
      </c>
      <c r="N12" s="22">
        <v>36</v>
      </c>
    </row>
    <row r="13" spans="1:29" s="17" customFormat="1" ht="45" x14ac:dyDescent="0.25">
      <c r="A13" s="22" t="s">
        <v>45</v>
      </c>
      <c r="B13" s="23" t="s">
        <v>26</v>
      </c>
      <c r="C13" s="6">
        <v>47</v>
      </c>
      <c r="D13" s="7">
        <v>22</v>
      </c>
      <c r="E13" s="6">
        <f>41+26</f>
        <v>67</v>
      </c>
      <c r="F13" s="7">
        <f>19+10</f>
        <v>29</v>
      </c>
      <c r="G13" s="21">
        <v>46</v>
      </c>
      <c r="H13" s="22">
        <v>25</v>
      </c>
      <c r="I13" s="21">
        <v>39</v>
      </c>
      <c r="J13" s="22">
        <v>19</v>
      </c>
      <c r="K13" s="21">
        <f t="shared" si="2"/>
        <v>199</v>
      </c>
      <c r="L13" s="22">
        <f t="shared" si="2"/>
        <v>95</v>
      </c>
      <c r="M13" s="21">
        <f>15+12+10+19+11</f>
        <v>67</v>
      </c>
      <c r="N13" s="22">
        <f>6+5+6+11+4</f>
        <v>32</v>
      </c>
    </row>
    <row r="14" spans="1:29" s="17" customFormat="1" ht="45" x14ac:dyDescent="0.25">
      <c r="A14" s="22" t="s">
        <v>47</v>
      </c>
      <c r="B14" s="23" t="s">
        <v>26</v>
      </c>
      <c r="C14" s="6">
        <v>40</v>
      </c>
      <c r="D14" s="7">
        <v>19</v>
      </c>
      <c r="E14" s="6">
        <v>89</v>
      </c>
      <c r="F14" s="7">
        <v>39</v>
      </c>
      <c r="G14" s="21">
        <v>28</v>
      </c>
      <c r="H14" s="22">
        <v>9</v>
      </c>
      <c r="I14" s="21">
        <v>52</v>
      </c>
      <c r="J14" s="22">
        <v>26</v>
      </c>
      <c r="K14" s="21">
        <f t="shared" si="2"/>
        <v>209</v>
      </c>
      <c r="L14" s="22">
        <f t="shared" si="2"/>
        <v>93</v>
      </c>
      <c r="M14" s="21">
        <v>61</v>
      </c>
      <c r="N14" s="22">
        <v>32</v>
      </c>
    </row>
    <row r="15" spans="1:29" s="25" customFormat="1" ht="45" x14ac:dyDescent="0.25">
      <c r="A15" s="22" t="s">
        <v>48</v>
      </c>
      <c r="B15" s="23" t="s">
        <v>26</v>
      </c>
      <c r="C15" s="6">
        <v>51</v>
      </c>
      <c r="D15" s="7">
        <v>25</v>
      </c>
      <c r="E15" s="6">
        <v>68</v>
      </c>
      <c r="F15" s="7">
        <v>32</v>
      </c>
      <c r="G15" s="21">
        <v>56</v>
      </c>
      <c r="H15" s="22">
        <v>23</v>
      </c>
      <c r="I15" s="21">
        <v>35</v>
      </c>
      <c r="J15" s="22">
        <v>14</v>
      </c>
      <c r="K15" s="21">
        <f t="shared" ref="K15" si="3">C15+E15+G15+I15</f>
        <v>210</v>
      </c>
      <c r="L15" s="22">
        <f t="shared" ref="L15" si="4">D15+F15+H15+J15</f>
        <v>94</v>
      </c>
      <c r="M15" s="21">
        <v>56</v>
      </c>
      <c r="N15" s="22">
        <v>30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25" customFormat="1" ht="18" customHeight="1" x14ac:dyDescent="0.25">
      <c r="A16" s="2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35" s="24" customFormat="1" ht="48.75" customHeight="1" x14ac:dyDescent="0.25">
      <c r="A17" s="70" t="s">
        <v>1</v>
      </c>
      <c r="B17" s="80" t="s">
        <v>18</v>
      </c>
      <c r="C17" s="27" t="s">
        <v>10</v>
      </c>
      <c r="D17" s="28"/>
      <c r="E17" s="27" t="s">
        <v>11</v>
      </c>
      <c r="F17" s="28"/>
      <c r="G17" s="27" t="s">
        <v>12</v>
      </c>
      <c r="H17" s="28"/>
      <c r="I17" s="27" t="s">
        <v>13</v>
      </c>
      <c r="J17" s="28"/>
      <c r="K17" s="27" t="s">
        <v>14</v>
      </c>
      <c r="L17" s="28"/>
      <c r="M17" s="27" t="s">
        <v>15</v>
      </c>
      <c r="N17" s="28"/>
      <c r="O17" s="66" t="s">
        <v>19</v>
      </c>
      <c r="P17" s="70"/>
      <c r="Q17" s="70"/>
      <c r="R17" s="70"/>
      <c r="T17" s="66" t="s">
        <v>20</v>
      </c>
      <c r="U17" s="70"/>
      <c r="V17" s="70"/>
      <c r="W17" s="70"/>
      <c r="X17" s="70" t="s">
        <v>6</v>
      </c>
    </row>
    <row r="18" spans="1:35" s="24" customFormat="1" ht="34.5" customHeight="1" x14ac:dyDescent="0.25">
      <c r="A18" s="70"/>
      <c r="B18" s="80"/>
      <c r="C18" s="73" t="s">
        <v>7</v>
      </c>
      <c r="D18" s="70" t="s">
        <v>16</v>
      </c>
      <c r="E18" s="73" t="s">
        <v>7</v>
      </c>
      <c r="F18" s="70" t="s">
        <v>16</v>
      </c>
      <c r="G18" s="73" t="s">
        <v>7</v>
      </c>
      <c r="H18" s="70" t="s">
        <v>16</v>
      </c>
      <c r="I18" s="73" t="s">
        <v>7</v>
      </c>
      <c r="J18" s="70" t="s">
        <v>16</v>
      </c>
      <c r="K18" s="73" t="s">
        <v>7</v>
      </c>
      <c r="L18" s="70" t="s">
        <v>16</v>
      </c>
      <c r="M18" s="73" t="s">
        <v>7</v>
      </c>
      <c r="N18" s="70" t="s">
        <v>16</v>
      </c>
      <c r="O18" s="74" t="s">
        <v>9</v>
      </c>
      <c r="P18" s="73"/>
      <c r="Q18" s="66" t="s">
        <v>29</v>
      </c>
      <c r="R18" s="70"/>
      <c r="T18" s="74" t="s">
        <v>9</v>
      </c>
      <c r="U18" s="73"/>
      <c r="V18" s="66" t="s">
        <v>29</v>
      </c>
      <c r="W18" s="70"/>
      <c r="X18" s="70"/>
    </row>
    <row r="19" spans="1:35" s="24" customFormat="1" ht="30" customHeight="1" x14ac:dyDescent="0.25">
      <c r="A19" s="70"/>
      <c r="B19" s="80"/>
      <c r="C19" s="73"/>
      <c r="D19" s="70"/>
      <c r="E19" s="73"/>
      <c r="F19" s="70"/>
      <c r="G19" s="73"/>
      <c r="H19" s="70"/>
      <c r="I19" s="73"/>
      <c r="J19" s="70"/>
      <c r="K19" s="73"/>
      <c r="L19" s="70"/>
      <c r="M19" s="73"/>
      <c r="N19" s="70"/>
      <c r="O19" s="6" t="s">
        <v>7</v>
      </c>
      <c r="P19" s="22" t="s">
        <v>8</v>
      </c>
      <c r="Q19" s="6" t="s">
        <v>7</v>
      </c>
      <c r="R19" s="22" t="s">
        <v>8</v>
      </c>
      <c r="T19" s="6" t="s">
        <v>7</v>
      </c>
      <c r="U19" s="22" t="s">
        <v>8</v>
      </c>
      <c r="V19" s="6" t="s">
        <v>7</v>
      </c>
      <c r="W19" s="22" t="s">
        <v>8</v>
      </c>
      <c r="X19" s="70"/>
    </row>
    <row r="20" spans="1:35" s="30" customFormat="1" ht="15.6" x14ac:dyDescent="0.25">
      <c r="A20" s="29">
        <v>2</v>
      </c>
      <c r="B20" s="29">
        <v>2</v>
      </c>
      <c r="C20" s="29">
        <v>1</v>
      </c>
      <c r="D20" s="29">
        <f>C20+1</f>
        <v>2</v>
      </c>
      <c r="E20" s="29">
        <v>3</v>
      </c>
      <c r="F20" s="29">
        <v>4</v>
      </c>
      <c r="G20" s="29">
        <v>5</v>
      </c>
      <c r="H20" s="29">
        <v>6</v>
      </c>
      <c r="I20" s="29">
        <v>7</v>
      </c>
      <c r="J20" s="29">
        <v>8</v>
      </c>
      <c r="K20" s="29">
        <v>9</v>
      </c>
      <c r="L20" s="29">
        <v>10</v>
      </c>
      <c r="M20" s="29">
        <v>11</v>
      </c>
      <c r="N20" s="29">
        <v>12</v>
      </c>
      <c r="O20" s="5">
        <v>13</v>
      </c>
      <c r="P20" s="29">
        <v>14</v>
      </c>
      <c r="Q20" s="5">
        <v>15</v>
      </c>
      <c r="R20" s="5">
        <v>16</v>
      </c>
      <c r="T20" s="5">
        <v>17</v>
      </c>
      <c r="U20" s="29">
        <v>18</v>
      </c>
      <c r="V20" s="5">
        <v>19</v>
      </c>
      <c r="W20" s="5">
        <v>20</v>
      </c>
      <c r="X20" s="29">
        <v>21</v>
      </c>
    </row>
    <row r="21" spans="1:35" s="25" customFormat="1" ht="45" x14ac:dyDescent="0.25">
      <c r="A21" s="22" t="s">
        <v>17</v>
      </c>
      <c r="B21" s="23" t="s">
        <v>26</v>
      </c>
      <c r="C21" s="21">
        <v>70</v>
      </c>
      <c r="D21" s="22">
        <v>30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21">
        <f t="shared" ref="O21:P27" si="5">C21+E21+G21+I21+K21+M21</f>
        <v>70</v>
      </c>
      <c r="P21" s="22">
        <f t="shared" si="5"/>
        <v>30</v>
      </c>
      <c r="Q21" s="21">
        <v>25</v>
      </c>
      <c r="R21" s="22">
        <v>12</v>
      </c>
      <c r="S21" s="24"/>
      <c r="T21" s="32">
        <f>K8+O21</f>
        <v>121</v>
      </c>
      <c r="U21" s="22">
        <f>L8+P21</f>
        <v>61</v>
      </c>
      <c r="V21" s="21">
        <f>M8+Q21</f>
        <v>94</v>
      </c>
      <c r="W21" s="22">
        <f>N8+R21</f>
        <v>48</v>
      </c>
      <c r="X21" s="22">
        <v>5</v>
      </c>
      <c r="Y21" s="24"/>
      <c r="Z21" s="24"/>
      <c r="AA21" s="24"/>
      <c r="AB21" s="24"/>
    </row>
    <row r="22" spans="1:35" s="25" customFormat="1" ht="45" x14ac:dyDescent="0.25">
      <c r="A22" s="22" t="s">
        <v>28</v>
      </c>
      <c r="B22" s="23" t="s">
        <v>26</v>
      </c>
      <c r="C22" s="21">
        <v>60</v>
      </c>
      <c r="D22" s="22">
        <v>25</v>
      </c>
      <c r="E22" s="21">
        <v>75</v>
      </c>
      <c r="F22" s="22">
        <v>32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21">
        <f t="shared" si="5"/>
        <v>135</v>
      </c>
      <c r="P22" s="22">
        <f t="shared" si="5"/>
        <v>57</v>
      </c>
      <c r="Q22" s="21">
        <v>34</v>
      </c>
      <c r="R22" s="22">
        <v>19</v>
      </c>
      <c r="S22" s="24"/>
      <c r="T22" s="32">
        <f>K9+O22</f>
        <v>235</v>
      </c>
      <c r="U22" s="57">
        <f t="shared" ref="U22:U24" si="6">L9+P22</f>
        <v>106</v>
      </c>
      <c r="V22" s="58">
        <f t="shared" ref="V22:V23" si="7">M9+Q22</f>
        <v>103</v>
      </c>
      <c r="W22" s="57">
        <f t="shared" ref="W22:W24" si="8">N9+R22</f>
        <v>55</v>
      </c>
      <c r="X22" s="22">
        <v>10</v>
      </c>
      <c r="Y22" s="24"/>
      <c r="Z22" s="24"/>
      <c r="AA22" s="24"/>
      <c r="AB22" s="24"/>
    </row>
    <row r="23" spans="1:35" s="25" customFormat="1" ht="45" x14ac:dyDescent="0.25">
      <c r="A23" s="22" t="s">
        <v>39</v>
      </c>
      <c r="B23" s="23" t="s">
        <v>26</v>
      </c>
      <c r="C23" s="21">
        <v>63</v>
      </c>
      <c r="D23" s="22">
        <v>33</v>
      </c>
      <c r="E23" s="21">
        <v>59</v>
      </c>
      <c r="F23" s="22">
        <v>24</v>
      </c>
      <c r="G23" s="21">
        <v>73</v>
      </c>
      <c r="H23" s="22">
        <v>31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21">
        <f t="shared" si="5"/>
        <v>195</v>
      </c>
      <c r="P23" s="22">
        <f t="shared" si="5"/>
        <v>88</v>
      </c>
      <c r="Q23" s="21">
        <v>53</v>
      </c>
      <c r="R23" s="22">
        <v>29</v>
      </c>
      <c r="S23" s="24"/>
      <c r="T23" s="32">
        <f>K10+O23</f>
        <v>361</v>
      </c>
      <c r="U23" s="57">
        <f t="shared" si="6"/>
        <v>171</v>
      </c>
      <c r="V23" s="58">
        <f t="shared" si="7"/>
        <v>122</v>
      </c>
      <c r="W23" s="57">
        <f t="shared" si="8"/>
        <v>65</v>
      </c>
      <c r="X23" s="22">
        <v>17</v>
      </c>
      <c r="Y23" s="24"/>
      <c r="Z23" s="24"/>
      <c r="AA23" s="24"/>
      <c r="AB23" s="24"/>
    </row>
    <row r="24" spans="1:35" s="25" customFormat="1" ht="45" x14ac:dyDescent="0.25">
      <c r="A24" s="22" t="s">
        <v>41</v>
      </c>
      <c r="B24" s="23" t="s">
        <v>26</v>
      </c>
      <c r="C24" s="21">
        <v>47</v>
      </c>
      <c r="D24" s="22">
        <v>20</v>
      </c>
      <c r="E24" s="21">
        <v>67</v>
      </c>
      <c r="F24" s="22">
        <v>34</v>
      </c>
      <c r="G24" s="21">
        <v>52</v>
      </c>
      <c r="H24" s="22">
        <v>24</v>
      </c>
      <c r="I24" s="21">
        <v>69</v>
      </c>
      <c r="J24" s="22">
        <v>27</v>
      </c>
      <c r="K24" s="31">
        <v>0</v>
      </c>
      <c r="L24" s="31">
        <v>0</v>
      </c>
      <c r="M24" s="31">
        <v>0</v>
      </c>
      <c r="N24" s="31">
        <v>0</v>
      </c>
      <c r="O24" s="21">
        <f t="shared" si="5"/>
        <v>235</v>
      </c>
      <c r="P24" s="22">
        <f t="shared" si="5"/>
        <v>105</v>
      </c>
      <c r="Q24" s="21">
        <f>8+15+15+19</f>
        <v>57</v>
      </c>
      <c r="R24" s="22">
        <f>3+10+10+8</f>
        <v>31</v>
      </c>
      <c r="S24" s="24"/>
      <c r="T24" s="32">
        <f>K11+O24</f>
        <v>434</v>
      </c>
      <c r="U24" s="57">
        <f t="shared" si="6"/>
        <v>204</v>
      </c>
      <c r="V24" s="58">
        <f>M11+Q24</f>
        <v>126</v>
      </c>
      <c r="W24" s="57">
        <f t="shared" si="8"/>
        <v>67</v>
      </c>
      <c r="X24" s="22">
        <v>22</v>
      </c>
      <c r="Y24" s="24"/>
      <c r="Z24" s="24"/>
      <c r="AA24" s="24"/>
      <c r="AB24" s="24"/>
    </row>
    <row r="25" spans="1:35" s="25" customFormat="1" ht="45" x14ac:dyDescent="0.25">
      <c r="A25" s="22" t="s">
        <v>43</v>
      </c>
      <c r="B25" s="23" t="s">
        <v>26</v>
      </c>
      <c r="C25" s="21">
        <v>54</v>
      </c>
      <c r="D25" s="22">
        <v>22</v>
      </c>
      <c r="E25" s="21">
        <v>52</v>
      </c>
      <c r="F25" s="22">
        <v>23</v>
      </c>
      <c r="G25" s="21">
        <v>64</v>
      </c>
      <c r="H25" s="22">
        <v>33</v>
      </c>
      <c r="I25" s="21">
        <v>49</v>
      </c>
      <c r="J25" s="22">
        <v>21</v>
      </c>
      <c r="K25" s="21">
        <v>64</v>
      </c>
      <c r="L25" s="22">
        <v>25</v>
      </c>
      <c r="M25" s="31">
        <v>0</v>
      </c>
      <c r="N25" s="31">
        <v>0</v>
      </c>
      <c r="O25" s="21">
        <f t="shared" si="5"/>
        <v>283</v>
      </c>
      <c r="P25" s="22">
        <f t="shared" si="5"/>
        <v>124</v>
      </c>
      <c r="Q25" s="21">
        <f>14+10+16+11+19</f>
        <v>70</v>
      </c>
      <c r="R25" s="22">
        <f>5+4+9+6+10</f>
        <v>34</v>
      </c>
      <c r="S25" s="24"/>
      <c r="T25" s="32">
        <f t="shared" ref="T25:W28" si="9">K12+O25</f>
        <v>478</v>
      </c>
      <c r="U25" s="22">
        <f t="shared" si="9"/>
        <v>214</v>
      </c>
      <c r="V25" s="21">
        <f t="shared" si="9"/>
        <v>139</v>
      </c>
      <c r="W25" s="22">
        <f t="shared" si="9"/>
        <v>70</v>
      </c>
      <c r="X25" s="22">
        <v>21</v>
      </c>
      <c r="Y25" s="24"/>
      <c r="Z25" s="24"/>
      <c r="AA25" s="24"/>
      <c r="AB25" s="24"/>
    </row>
    <row r="26" spans="1:35" s="25" customFormat="1" ht="45" x14ac:dyDescent="0.25">
      <c r="A26" s="22" t="s">
        <v>45</v>
      </c>
      <c r="B26" s="23" t="s">
        <v>26</v>
      </c>
      <c r="C26" s="21">
        <v>52</v>
      </c>
      <c r="D26" s="22">
        <v>28</v>
      </c>
      <c r="E26" s="21">
        <v>53</v>
      </c>
      <c r="F26" s="22">
        <v>22</v>
      </c>
      <c r="G26" s="21">
        <v>49</v>
      </c>
      <c r="H26" s="22">
        <v>22</v>
      </c>
      <c r="I26" s="21">
        <v>60</v>
      </c>
      <c r="J26" s="22">
        <v>30</v>
      </c>
      <c r="K26" s="21">
        <v>55</v>
      </c>
      <c r="L26" s="22">
        <v>24</v>
      </c>
      <c r="M26" s="31">
        <v>58</v>
      </c>
      <c r="N26" s="31">
        <v>20</v>
      </c>
      <c r="O26" s="21">
        <f t="shared" si="5"/>
        <v>327</v>
      </c>
      <c r="P26" s="22">
        <f t="shared" si="5"/>
        <v>146</v>
      </c>
      <c r="Q26" s="21">
        <f>17+14+8+14+15+15</f>
        <v>83</v>
      </c>
      <c r="R26" s="22">
        <f>10+5+4+8+10+7</f>
        <v>44</v>
      </c>
      <c r="S26" s="24"/>
      <c r="T26" s="32">
        <f t="shared" si="9"/>
        <v>526</v>
      </c>
      <c r="U26" s="22">
        <f t="shared" si="9"/>
        <v>241</v>
      </c>
      <c r="V26" s="21">
        <f t="shared" si="9"/>
        <v>150</v>
      </c>
      <c r="W26" s="22">
        <f t="shared" si="9"/>
        <v>76</v>
      </c>
      <c r="X26" s="22">
        <v>24</v>
      </c>
      <c r="Y26" s="24"/>
      <c r="Z26" s="24"/>
      <c r="AA26" s="24"/>
      <c r="AB26" s="24"/>
    </row>
    <row r="27" spans="1:35" s="25" customFormat="1" ht="45" x14ac:dyDescent="0.25">
      <c r="A27" s="22" t="s">
        <v>47</v>
      </c>
      <c r="B27" s="23" t="s">
        <v>26</v>
      </c>
      <c r="C27" s="21">
        <v>50</v>
      </c>
      <c r="D27" s="22">
        <v>28</v>
      </c>
      <c r="E27" s="21">
        <v>52</v>
      </c>
      <c r="F27" s="22">
        <v>27</v>
      </c>
      <c r="G27" s="21">
        <v>48</v>
      </c>
      <c r="H27" s="22">
        <v>17</v>
      </c>
      <c r="I27" s="21">
        <v>46</v>
      </c>
      <c r="J27" s="22">
        <v>20</v>
      </c>
      <c r="K27" s="21">
        <v>68</v>
      </c>
      <c r="L27" s="22">
        <v>36</v>
      </c>
      <c r="M27" s="32">
        <v>43</v>
      </c>
      <c r="N27" s="31">
        <v>16</v>
      </c>
      <c r="O27" s="21">
        <f t="shared" si="5"/>
        <v>307</v>
      </c>
      <c r="P27" s="22">
        <f t="shared" si="5"/>
        <v>144</v>
      </c>
      <c r="Q27" s="21">
        <v>83</v>
      </c>
      <c r="R27" s="22">
        <v>47</v>
      </c>
      <c r="S27" s="24"/>
      <c r="T27" s="32">
        <f t="shared" si="9"/>
        <v>516</v>
      </c>
      <c r="U27" s="22">
        <f t="shared" si="9"/>
        <v>237</v>
      </c>
      <c r="V27" s="21">
        <f t="shared" si="9"/>
        <v>144</v>
      </c>
      <c r="W27" s="22">
        <f t="shared" si="9"/>
        <v>79</v>
      </c>
      <c r="X27" s="22">
        <v>23</v>
      </c>
      <c r="Y27" s="24"/>
      <c r="Z27" s="24"/>
      <c r="AA27" s="24"/>
      <c r="AB27" s="24"/>
    </row>
    <row r="28" spans="1:35" s="25" customFormat="1" ht="45" x14ac:dyDescent="0.25">
      <c r="A28" s="22" t="s">
        <v>48</v>
      </c>
      <c r="B28" s="23" t="s">
        <v>26</v>
      </c>
      <c r="C28" s="21">
        <v>58</v>
      </c>
      <c r="D28" s="22">
        <v>31</v>
      </c>
      <c r="E28" s="21">
        <v>45</v>
      </c>
      <c r="F28" s="22">
        <v>29</v>
      </c>
      <c r="G28" s="21">
        <v>52</v>
      </c>
      <c r="H28" s="22">
        <v>24</v>
      </c>
      <c r="I28" s="21">
        <v>48</v>
      </c>
      <c r="J28" s="22">
        <v>20</v>
      </c>
      <c r="K28" s="21">
        <v>56</v>
      </c>
      <c r="L28" s="22">
        <v>26</v>
      </c>
      <c r="M28" s="32">
        <v>58</v>
      </c>
      <c r="N28" s="31">
        <v>28</v>
      </c>
      <c r="O28" s="21">
        <f t="shared" ref="O28" si="10">C28+E28+G28+I28+K28+M28</f>
        <v>317</v>
      </c>
      <c r="P28" s="22">
        <f t="shared" ref="P28" si="11">D28+F28+H28+J28+L28+N28</f>
        <v>158</v>
      </c>
      <c r="Q28" s="21">
        <v>93</v>
      </c>
      <c r="R28" s="22">
        <v>51</v>
      </c>
      <c r="S28" s="24"/>
      <c r="T28" s="32">
        <f t="shared" si="9"/>
        <v>527</v>
      </c>
      <c r="U28" s="22">
        <f t="shared" si="9"/>
        <v>252</v>
      </c>
      <c r="V28" s="21">
        <f t="shared" si="9"/>
        <v>149</v>
      </c>
      <c r="W28" s="22">
        <f t="shared" si="9"/>
        <v>81</v>
      </c>
      <c r="X28" s="22">
        <v>23</v>
      </c>
      <c r="Y28" s="33"/>
      <c r="Z28" s="33"/>
      <c r="AA28" s="34"/>
      <c r="AB28" s="33"/>
      <c r="AC28" s="35"/>
      <c r="AD28" s="33"/>
      <c r="AE28" s="33"/>
      <c r="AF28" s="24"/>
      <c r="AG28" s="24"/>
      <c r="AH28" s="24"/>
      <c r="AI28" s="24"/>
    </row>
    <row r="29" spans="1:35" s="25" customFormat="1" ht="21" customHeight="1" x14ac:dyDescent="0.25">
      <c r="A29" s="33"/>
      <c r="B29" s="33"/>
      <c r="C29" s="36"/>
      <c r="D29" s="35"/>
      <c r="E29" s="33"/>
      <c r="F29" s="33"/>
      <c r="G29" s="35"/>
      <c r="H29" s="33"/>
      <c r="I29" s="33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5"/>
      <c r="W29" s="33"/>
      <c r="X29" s="35"/>
      <c r="Y29" s="33"/>
      <c r="Z29" s="33"/>
      <c r="AA29" s="34"/>
      <c r="AB29" s="33"/>
      <c r="AC29" s="35"/>
      <c r="AD29" s="33"/>
      <c r="AE29" s="33"/>
      <c r="AF29" s="24"/>
      <c r="AG29" s="24"/>
      <c r="AH29" s="24"/>
      <c r="AI29" s="24"/>
    </row>
    <row r="30" spans="1:35" s="41" customFormat="1" ht="21" hidden="1" customHeight="1" x14ac:dyDescent="0.25">
      <c r="A30" s="38" t="s">
        <v>40</v>
      </c>
      <c r="B30" s="38"/>
      <c r="C30" s="39" t="s">
        <v>42</v>
      </c>
      <c r="D30" s="40"/>
      <c r="E30" s="38"/>
      <c r="F30" s="39"/>
      <c r="G30" s="40"/>
      <c r="H30" s="38"/>
      <c r="I30" s="39"/>
      <c r="J30" s="38"/>
      <c r="L30" s="42"/>
      <c r="R30" s="43"/>
      <c r="U30" s="44"/>
    </row>
    <row r="31" spans="1:35" s="25" customFormat="1" ht="15" hidden="1" customHeight="1" x14ac:dyDescent="0.25">
      <c r="A31" s="69" t="s">
        <v>1</v>
      </c>
      <c r="B31" s="83" t="s">
        <v>18</v>
      </c>
      <c r="C31" s="84" t="s">
        <v>31</v>
      </c>
      <c r="D31" s="84"/>
      <c r="E31" s="84"/>
      <c r="F31" s="84"/>
      <c r="G31" s="84" t="s">
        <v>32</v>
      </c>
      <c r="H31" s="84"/>
      <c r="I31" s="84"/>
      <c r="J31" s="84"/>
      <c r="K31" s="24"/>
      <c r="L31" s="24"/>
      <c r="M31" s="24"/>
    </row>
    <row r="32" spans="1:35" s="25" customFormat="1" hidden="1" x14ac:dyDescent="0.25">
      <c r="A32" s="69"/>
      <c r="B32" s="83"/>
      <c r="C32" s="84"/>
      <c r="D32" s="84"/>
      <c r="E32" s="84"/>
      <c r="F32" s="84"/>
      <c r="G32" s="84"/>
      <c r="H32" s="84"/>
      <c r="I32" s="84"/>
      <c r="J32" s="84"/>
      <c r="K32" s="24"/>
      <c r="L32" s="24"/>
      <c r="M32" s="24"/>
    </row>
    <row r="33" spans="1:35" s="25" customFormat="1" ht="19.5" hidden="1" customHeight="1" x14ac:dyDescent="0.25">
      <c r="A33" s="69"/>
      <c r="B33" s="83"/>
      <c r="C33" s="84" t="s">
        <v>33</v>
      </c>
      <c r="D33" s="84"/>
      <c r="E33" s="69" t="s">
        <v>34</v>
      </c>
      <c r="F33" s="69"/>
      <c r="G33" s="69" t="s">
        <v>33</v>
      </c>
      <c r="H33" s="69"/>
      <c r="I33" s="69" t="s">
        <v>34</v>
      </c>
      <c r="J33" s="69"/>
      <c r="K33" s="24"/>
      <c r="L33" s="24"/>
      <c r="M33" s="24"/>
    </row>
    <row r="34" spans="1:35" s="25" customFormat="1" ht="15" hidden="1" customHeight="1" x14ac:dyDescent="0.25">
      <c r="A34" s="45">
        <v>1</v>
      </c>
      <c r="B34" s="45">
        <v>2</v>
      </c>
      <c r="C34" s="81">
        <v>1</v>
      </c>
      <c r="D34" s="81"/>
      <c r="E34" s="82">
        <f>C34+1</f>
        <v>2</v>
      </c>
      <c r="F34" s="82"/>
      <c r="G34" s="82">
        <f>E34+1</f>
        <v>3</v>
      </c>
      <c r="H34" s="82"/>
      <c r="I34" s="82">
        <f>G34+1</f>
        <v>4</v>
      </c>
      <c r="J34" s="82"/>
      <c r="K34" s="24"/>
      <c r="L34" s="24"/>
      <c r="M34" s="24"/>
    </row>
    <row r="35" spans="1:35" s="25" customFormat="1" ht="30" hidden="1" customHeight="1" x14ac:dyDescent="0.25">
      <c r="A35" s="1" t="s">
        <v>28</v>
      </c>
      <c r="B35" s="2" t="s">
        <v>18</v>
      </c>
      <c r="C35" s="69" t="s">
        <v>35</v>
      </c>
      <c r="D35" s="69"/>
      <c r="E35" s="69"/>
      <c r="F35" s="69"/>
      <c r="G35" s="69"/>
      <c r="H35" s="69"/>
      <c r="I35" s="69" t="s">
        <v>35</v>
      </c>
      <c r="J35" s="69"/>
      <c r="K35" s="24"/>
      <c r="L35" s="24"/>
      <c r="M35" s="24"/>
    </row>
    <row r="36" spans="1:35" s="25" customFormat="1" ht="30" hidden="1" customHeight="1" x14ac:dyDescent="0.25">
      <c r="A36" s="1" t="s">
        <v>39</v>
      </c>
      <c r="B36" s="2" t="s">
        <v>18</v>
      </c>
      <c r="C36" s="69" t="s">
        <v>35</v>
      </c>
      <c r="D36" s="69"/>
      <c r="E36" s="69"/>
      <c r="F36" s="69"/>
      <c r="G36" s="69"/>
      <c r="H36" s="69"/>
      <c r="I36" s="69" t="s">
        <v>35</v>
      </c>
      <c r="J36" s="69"/>
      <c r="K36" s="24"/>
      <c r="L36" s="24"/>
      <c r="M36" s="24"/>
    </row>
    <row r="37" spans="1:35" s="25" customFormat="1" ht="28.5" hidden="1" customHeight="1" x14ac:dyDescent="0.25">
      <c r="A37" s="1" t="s">
        <v>41</v>
      </c>
      <c r="B37" s="2" t="s">
        <v>18</v>
      </c>
      <c r="C37" s="69" t="s">
        <v>35</v>
      </c>
      <c r="D37" s="69"/>
      <c r="E37" s="69"/>
      <c r="F37" s="69"/>
      <c r="G37" s="69"/>
      <c r="H37" s="69"/>
      <c r="I37" s="69" t="s">
        <v>35</v>
      </c>
      <c r="J37" s="69"/>
      <c r="K37" s="24"/>
      <c r="L37" s="24"/>
      <c r="M37" s="24"/>
    </row>
    <row r="38" spans="1:35" s="25" customFormat="1" ht="21.75" customHeight="1" x14ac:dyDescent="0.25">
      <c r="A38" s="33"/>
      <c r="B38" s="33"/>
      <c r="C38" s="36"/>
      <c r="D38" s="35"/>
      <c r="E38" s="33"/>
      <c r="F38" s="33"/>
      <c r="G38" s="35"/>
      <c r="H38" s="33"/>
      <c r="I38" s="33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5"/>
      <c r="W38" s="33"/>
      <c r="X38" s="35"/>
      <c r="Y38" s="33"/>
      <c r="Z38" s="33"/>
      <c r="AA38" s="34"/>
      <c r="AB38" s="33"/>
      <c r="AC38" s="35"/>
      <c r="AD38" s="33"/>
      <c r="AE38" s="33"/>
      <c r="AF38" s="24"/>
      <c r="AG38" s="24"/>
      <c r="AH38" s="24"/>
      <c r="AI38" s="24"/>
    </row>
    <row r="39" spans="1:35" s="41" customFormat="1" ht="21" customHeight="1" x14ac:dyDescent="0.25">
      <c r="A39" s="41" t="s">
        <v>36</v>
      </c>
      <c r="C39" s="46" t="s">
        <v>44</v>
      </c>
      <c r="D39" s="47"/>
      <c r="F39" s="46"/>
      <c r="G39" s="47"/>
      <c r="I39" s="46"/>
      <c r="L39" s="42"/>
      <c r="R39" s="43"/>
      <c r="U39" s="44"/>
    </row>
    <row r="40" spans="1:35" s="41" customFormat="1" ht="17.25" customHeight="1" x14ac:dyDescent="0.25">
      <c r="C40" s="46"/>
      <c r="D40" s="47"/>
      <c r="F40" s="46"/>
      <c r="G40" s="47"/>
      <c r="I40" s="46"/>
      <c r="L40" s="42"/>
      <c r="R40" s="43"/>
      <c r="U40" s="44"/>
    </row>
    <row r="41" spans="1:35" s="48" customFormat="1" ht="27" customHeight="1" x14ac:dyDescent="0.25">
      <c r="A41" s="66" t="s">
        <v>0</v>
      </c>
      <c r="B41" s="70" t="s">
        <v>1</v>
      </c>
      <c r="C41" s="62" t="s">
        <v>22</v>
      </c>
      <c r="D41" s="72"/>
      <c r="E41" s="72"/>
      <c r="F41" s="72"/>
      <c r="G41" s="72"/>
      <c r="H41" s="63"/>
      <c r="I41" s="70" t="s">
        <v>23</v>
      </c>
      <c r="J41" s="70"/>
      <c r="K41" s="70"/>
      <c r="L41" s="70"/>
      <c r="M41" s="70"/>
      <c r="N41" s="70"/>
      <c r="O41" s="70"/>
      <c r="P41" s="70"/>
    </row>
    <row r="42" spans="1:35" s="48" customFormat="1" ht="37.5" customHeight="1" x14ac:dyDescent="0.25">
      <c r="A42" s="66"/>
      <c r="B42" s="70"/>
      <c r="C42" s="66" t="s">
        <v>27</v>
      </c>
      <c r="D42" s="70"/>
      <c r="E42" s="70"/>
      <c r="F42" s="70"/>
      <c r="G42" s="62" t="s">
        <v>24</v>
      </c>
      <c r="H42" s="63"/>
      <c r="I42" s="67" t="s">
        <v>50</v>
      </c>
      <c r="J42" s="67"/>
      <c r="K42" s="67" t="s">
        <v>51</v>
      </c>
      <c r="L42" s="71"/>
      <c r="M42" s="67" t="s">
        <v>52</v>
      </c>
      <c r="N42" s="71"/>
      <c r="O42" s="67" t="s">
        <v>38</v>
      </c>
      <c r="P42" s="67"/>
    </row>
    <row r="43" spans="1:35" s="48" customFormat="1" ht="62.25" customHeight="1" x14ac:dyDescent="0.25">
      <c r="A43" s="66"/>
      <c r="B43" s="70"/>
      <c r="C43" s="67" t="s">
        <v>49</v>
      </c>
      <c r="D43" s="67"/>
      <c r="E43" s="67" t="s">
        <v>50</v>
      </c>
      <c r="F43" s="67"/>
      <c r="G43" s="67" t="s">
        <v>21</v>
      </c>
      <c r="H43" s="67"/>
      <c r="I43" s="67"/>
      <c r="J43" s="67"/>
      <c r="K43" s="71"/>
      <c r="L43" s="71"/>
      <c r="M43" s="71"/>
      <c r="N43" s="71"/>
      <c r="O43" s="67"/>
      <c r="P43" s="67"/>
    </row>
    <row r="44" spans="1:35" s="25" customFormat="1" ht="15.6" x14ac:dyDescent="0.25">
      <c r="A44" s="29">
        <v>1</v>
      </c>
      <c r="B44" s="29">
        <v>2</v>
      </c>
      <c r="C44" s="68">
        <v>1</v>
      </c>
      <c r="D44" s="68"/>
      <c r="E44" s="68">
        <v>2</v>
      </c>
      <c r="F44" s="68"/>
      <c r="G44" s="68">
        <v>3</v>
      </c>
      <c r="H44" s="68"/>
      <c r="I44" s="62">
        <v>4</v>
      </c>
      <c r="J44" s="63"/>
      <c r="K44" s="62">
        <v>5</v>
      </c>
      <c r="L44" s="63"/>
      <c r="M44" s="62">
        <v>6</v>
      </c>
      <c r="N44" s="63"/>
      <c r="O44" s="62">
        <v>7</v>
      </c>
      <c r="P44" s="63"/>
    </row>
    <row r="45" spans="1:35" s="25" customFormat="1" x14ac:dyDescent="0.25">
      <c r="A45" s="22">
        <v>1</v>
      </c>
      <c r="B45" s="22" t="s">
        <v>28</v>
      </c>
      <c r="C45" s="66">
        <v>42</v>
      </c>
      <c r="D45" s="66"/>
      <c r="E45" s="66">
        <v>41</v>
      </c>
      <c r="F45" s="66"/>
      <c r="G45" s="66">
        <v>3</v>
      </c>
      <c r="H45" s="66"/>
      <c r="I45" s="22"/>
      <c r="J45" s="22"/>
      <c r="K45" s="22"/>
      <c r="L45" s="49"/>
      <c r="M45" s="49"/>
      <c r="N45" s="49"/>
      <c r="O45" s="49"/>
      <c r="P45" s="49"/>
    </row>
    <row r="46" spans="1:35" s="25" customFormat="1" x14ac:dyDescent="0.25">
      <c r="A46" s="22">
        <v>1</v>
      </c>
      <c r="B46" s="22" t="s">
        <v>39</v>
      </c>
      <c r="C46" s="66">
        <v>53</v>
      </c>
      <c r="D46" s="66"/>
      <c r="E46" s="66">
        <v>54</v>
      </c>
      <c r="F46" s="66"/>
      <c r="G46" s="66">
        <v>2</v>
      </c>
      <c r="H46" s="66"/>
      <c r="I46" s="22"/>
      <c r="J46" s="22"/>
      <c r="K46" s="22"/>
      <c r="L46" s="49"/>
      <c r="M46" s="49"/>
      <c r="N46" s="49"/>
      <c r="O46" s="49"/>
      <c r="P46" s="49"/>
    </row>
    <row r="47" spans="1:35" s="25" customFormat="1" x14ac:dyDescent="0.25">
      <c r="A47" s="22">
        <v>1</v>
      </c>
      <c r="B47" s="22" t="s">
        <v>41</v>
      </c>
      <c r="C47" s="66">
        <v>47</v>
      </c>
      <c r="D47" s="66"/>
      <c r="E47" s="66">
        <v>50</v>
      </c>
      <c r="F47" s="66"/>
      <c r="G47" s="66">
        <v>2</v>
      </c>
      <c r="H47" s="66"/>
      <c r="I47" s="22"/>
      <c r="J47" s="22"/>
      <c r="K47" s="22"/>
      <c r="L47" s="49"/>
      <c r="M47" s="49"/>
      <c r="N47" s="49"/>
      <c r="O47" s="49"/>
      <c r="P47" s="49"/>
    </row>
    <row r="48" spans="1:35" s="25" customFormat="1" x14ac:dyDescent="0.25">
      <c r="A48" s="22"/>
      <c r="B48" s="22" t="s">
        <v>43</v>
      </c>
      <c r="C48" s="66">
        <v>39</v>
      </c>
      <c r="D48" s="66"/>
      <c r="E48" s="66">
        <v>41</v>
      </c>
      <c r="F48" s="66"/>
      <c r="G48" s="66">
        <v>2</v>
      </c>
      <c r="H48" s="66"/>
      <c r="I48" s="62">
        <v>478</v>
      </c>
      <c r="J48" s="63"/>
      <c r="K48" s="62">
        <v>21</v>
      </c>
      <c r="L48" s="63"/>
      <c r="M48" s="60">
        <f>K48/9</f>
        <v>2.3333333333333335</v>
      </c>
      <c r="N48" s="61"/>
      <c r="O48" s="60">
        <f>I48/K48</f>
        <v>22.761904761904763</v>
      </c>
      <c r="P48" s="61"/>
    </row>
    <row r="49" spans="1:35" s="25" customFormat="1" x14ac:dyDescent="0.25">
      <c r="A49" s="22"/>
      <c r="B49" s="22" t="s">
        <v>45</v>
      </c>
      <c r="C49" s="66">
        <v>43</v>
      </c>
      <c r="D49" s="66"/>
      <c r="E49" s="66">
        <v>47</v>
      </c>
      <c r="F49" s="66"/>
      <c r="G49" s="66">
        <v>2</v>
      </c>
      <c r="H49" s="66"/>
      <c r="I49" s="62">
        <v>526</v>
      </c>
      <c r="J49" s="63"/>
      <c r="K49" s="62">
        <v>24</v>
      </c>
      <c r="L49" s="63"/>
      <c r="M49" s="60">
        <f>K49/9</f>
        <v>2.6666666666666665</v>
      </c>
      <c r="N49" s="61"/>
      <c r="O49" s="60">
        <f>I49/K49</f>
        <v>21.916666666666668</v>
      </c>
      <c r="P49" s="61"/>
    </row>
    <row r="50" spans="1:35" s="25" customFormat="1" x14ac:dyDescent="0.25">
      <c r="A50" s="22"/>
      <c r="B50" s="22" t="s">
        <v>47</v>
      </c>
      <c r="C50" s="64">
        <v>44</v>
      </c>
      <c r="D50" s="65"/>
      <c r="E50" s="64">
        <v>40</v>
      </c>
      <c r="F50" s="65"/>
      <c r="G50" s="64">
        <v>2</v>
      </c>
      <c r="H50" s="65"/>
      <c r="I50" s="62">
        <v>516</v>
      </c>
      <c r="J50" s="63"/>
      <c r="K50" s="62">
        <v>23</v>
      </c>
      <c r="L50" s="63"/>
      <c r="M50" s="60">
        <f>K50/9</f>
        <v>2.5555555555555554</v>
      </c>
      <c r="N50" s="61"/>
      <c r="O50" s="60">
        <f>I50/K50</f>
        <v>22.434782608695652</v>
      </c>
      <c r="P50" s="61"/>
    </row>
    <row r="51" spans="1:35" s="25" customFormat="1" x14ac:dyDescent="0.25">
      <c r="A51" s="22"/>
      <c r="B51" s="22" t="s">
        <v>48</v>
      </c>
      <c r="C51" s="64">
        <v>50</v>
      </c>
      <c r="D51" s="65"/>
      <c r="E51" s="64">
        <v>51</v>
      </c>
      <c r="F51" s="65"/>
      <c r="G51" s="64">
        <v>2</v>
      </c>
      <c r="H51" s="65"/>
      <c r="I51" s="62">
        <v>527</v>
      </c>
      <c r="J51" s="63"/>
      <c r="K51" s="62">
        <v>23</v>
      </c>
      <c r="L51" s="63"/>
      <c r="M51" s="60">
        <f>K51/9</f>
        <v>2.5555555555555554</v>
      </c>
      <c r="N51" s="61"/>
      <c r="O51" s="60">
        <f>I51/K51</f>
        <v>22.913043478260871</v>
      </c>
      <c r="P51" s="61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35" s="25" customFormat="1" x14ac:dyDescent="0.25">
      <c r="A52" s="50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35" ht="16.5" customHeight="1" x14ac:dyDescent="0.3">
      <c r="A53" s="18" t="s">
        <v>37</v>
      </c>
      <c r="B53" s="51"/>
      <c r="C53" s="18" t="s">
        <v>46</v>
      </c>
      <c r="D53" s="52"/>
      <c r="E53" s="51"/>
      <c r="F53" s="51"/>
      <c r="G53" s="52"/>
      <c r="H53" s="51"/>
      <c r="I53" s="51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2"/>
      <c r="W53" s="51"/>
      <c r="X53" s="52"/>
      <c r="Y53" s="51"/>
      <c r="Z53" s="51"/>
      <c r="AA53" s="54"/>
      <c r="AB53" s="51"/>
      <c r="AC53" s="52"/>
      <c r="AD53" s="51"/>
      <c r="AE53" s="51"/>
      <c r="AF53" s="17"/>
      <c r="AG53" s="17"/>
      <c r="AH53" s="17"/>
      <c r="AI53" s="17"/>
    </row>
    <row r="54" spans="1:35" s="25" customForma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35" s="25" customFormat="1" ht="15" customHeigh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35" s="25" customFormat="1" ht="15.75" customHeight="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35" s="25" customFormat="1" ht="15.75" customHeigh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</sheetData>
  <mergeCells count="119">
    <mergeCell ref="C51:D51"/>
    <mergeCell ref="E51:F51"/>
    <mergeCell ref="G51:H51"/>
    <mergeCell ref="I51:J51"/>
    <mergeCell ref="K51:L51"/>
    <mergeCell ref="M51:N51"/>
    <mergeCell ref="O51:P51"/>
    <mergeCell ref="A17:A19"/>
    <mergeCell ref="B17:B19"/>
    <mergeCell ref="O17:R17"/>
    <mergeCell ref="C34:D34"/>
    <mergeCell ref="E34:F34"/>
    <mergeCell ref="G34:H34"/>
    <mergeCell ref="I34:J34"/>
    <mergeCell ref="C35:D35"/>
    <mergeCell ref="E35:F35"/>
    <mergeCell ref="G35:H35"/>
    <mergeCell ref="I35:J35"/>
    <mergeCell ref="A31:A33"/>
    <mergeCell ref="B31:B33"/>
    <mergeCell ref="C31:F32"/>
    <mergeCell ref="G31:J32"/>
    <mergeCell ref="C33:D33"/>
    <mergeCell ref="E33:F33"/>
    <mergeCell ref="K4:N4"/>
    <mergeCell ref="C5:C6"/>
    <mergeCell ref="D5:D6"/>
    <mergeCell ref="E5:E6"/>
    <mergeCell ref="F5:F6"/>
    <mergeCell ref="G5:G6"/>
    <mergeCell ref="H5:H6"/>
    <mergeCell ref="A4:A6"/>
    <mergeCell ref="B4:B6"/>
    <mergeCell ref="I5:I6"/>
    <mergeCell ref="J5:J6"/>
    <mergeCell ref="C4:D4"/>
    <mergeCell ref="E4:F4"/>
    <mergeCell ref="G4:H4"/>
    <mergeCell ref="I4:J4"/>
    <mergeCell ref="T17:W17"/>
    <mergeCell ref="X17:X19"/>
    <mergeCell ref="C18:C19"/>
    <mergeCell ref="D18:D19"/>
    <mergeCell ref="E18:E19"/>
    <mergeCell ref="F18:F19"/>
    <mergeCell ref="K5:L5"/>
    <mergeCell ref="M5:N5"/>
    <mergeCell ref="O18:P18"/>
    <mergeCell ref="Q18:R18"/>
    <mergeCell ref="T18:U18"/>
    <mergeCell ref="V18:W18"/>
    <mergeCell ref="K18:K19"/>
    <mergeCell ref="L18:L19"/>
    <mergeCell ref="M18:M19"/>
    <mergeCell ref="N18:N19"/>
    <mergeCell ref="G18:G19"/>
    <mergeCell ref="H18:H19"/>
    <mergeCell ref="I18:I19"/>
    <mergeCell ref="J18:J19"/>
    <mergeCell ref="G33:H33"/>
    <mergeCell ref="I33:J33"/>
    <mergeCell ref="A41:A43"/>
    <mergeCell ref="B41:B43"/>
    <mergeCell ref="I41:P41"/>
    <mergeCell ref="C42:F42"/>
    <mergeCell ref="I42:J43"/>
    <mergeCell ref="K42:L43"/>
    <mergeCell ref="M42:N43"/>
    <mergeCell ref="O42:P43"/>
    <mergeCell ref="C36:D36"/>
    <mergeCell ref="E36:F36"/>
    <mergeCell ref="G36:H36"/>
    <mergeCell ref="I36:J36"/>
    <mergeCell ref="C37:D37"/>
    <mergeCell ref="E37:F37"/>
    <mergeCell ref="G37:H37"/>
    <mergeCell ref="I37:J37"/>
    <mergeCell ref="G42:H42"/>
    <mergeCell ref="C41:H41"/>
    <mergeCell ref="G47:H47"/>
    <mergeCell ref="I44:J44"/>
    <mergeCell ref="K44:L44"/>
    <mergeCell ref="M44:N44"/>
    <mergeCell ref="O44:P44"/>
    <mergeCell ref="C45:D45"/>
    <mergeCell ref="E45:F45"/>
    <mergeCell ref="G45:H45"/>
    <mergeCell ref="C43:D43"/>
    <mergeCell ref="E43:F43"/>
    <mergeCell ref="G43:H43"/>
    <mergeCell ref="C44:D44"/>
    <mergeCell ref="E44:F44"/>
    <mergeCell ref="G44:H44"/>
    <mergeCell ref="C46:D46"/>
    <mergeCell ref="E46:F46"/>
    <mergeCell ref="G46:H46"/>
    <mergeCell ref="C47:D47"/>
    <mergeCell ref="E47:F47"/>
    <mergeCell ref="M50:N50"/>
    <mergeCell ref="O50:P50"/>
    <mergeCell ref="K50:L50"/>
    <mergeCell ref="I50:J50"/>
    <mergeCell ref="G50:H50"/>
    <mergeCell ref="E50:F50"/>
    <mergeCell ref="C50:D50"/>
    <mergeCell ref="M48:N48"/>
    <mergeCell ref="O48:P48"/>
    <mergeCell ref="C49:D49"/>
    <mergeCell ref="E49:F49"/>
    <mergeCell ref="G49:H49"/>
    <mergeCell ref="I49:J49"/>
    <mergeCell ref="K49:L49"/>
    <mergeCell ref="M49:N49"/>
    <mergeCell ref="O49:P49"/>
    <mergeCell ref="C48:D48"/>
    <mergeCell ref="E48:F48"/>
    <mergeCell ref="G48:H48"/>
    <mergeCell ref="I48:J48"/>
    <mergeCell ref="K48:L48"/>
  </mergeCells>
  <pageMargins left="0.70866141732283472" right="0.70866141732283472" top="0.70866141732283472" bottom="0.27559055118110237" header="0.51181102362204722" footer="0.15748031496062992"/>
  <pageSetup paperSize="9" scale="79" orientation="landscape" r:id="rId1"/>
  <headerFooter>
    <oddHeader>&amp;R&amp;12Amt &amp;"Arial,Fett"für Schule und Weiterbildung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PRIMUS</vt:lpstr>
    </vt:vector>
  </TitlesOfParts>
  <Company>citeq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Meyering</dc:creator>
  <cp:lastModifiedBy>Thomas Werner</cp:lastModifiedBy>
  <cp:lastPrinted>2021-11-17T08:57:33Z</cp:lastPrinted>
  <dcterms:created xsi:type="dcterms:W3CDTF">2014-03-17T10:22:10Z</dcterms:created>
  <dcterms:modified xsi:type="dcterms:W3CDTF">2022-09-19T12:34:06Z</dcterms:modified>
</cp:coreProperties>
</file>